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0" windowWidth="17720" windowHeight="12540" activeTab="1"/>
  </bookViews>
  <sheets>
    <sheet name="Chart1" sheetId="1" r:id="rId1"/>
    <sheet name="Sheet1" sheetId="2" r:id="rId2"/>
    <sheet name="Sheet2" sheetId="3" r:id="rId3"/>
    <sheet name="Sheet3" sheetId="4" r:id="rId4"/>
  </sheets>
  <definedNames/>
  <calcPr fullCalcOnLoad="1"/>
</workbook>
</file>

<file path=xl/sharedStrings.xml><?xml version="1.0" encoding="utf-8"?>
<sst xmlns="http://schemas.openxmlformats.org/spreadsheetml/2006/main" count="111" uniqueCount="100">
  <si>
    <t xml:space="preserve">Calculate your individual household water use by answering the questions in the Residential Water Use Calculator, using the results from the water-audit wherever they can be applied. If you are not sure about the answer, fill in your most reasonable estimate for an answer. All of your input goes in the grey column - the calculator fills in the rest!                                                                                                         This tool can be used to test out some “what if-s” about your water use, such as:
• What if we change the lawn to drought-resistant shrubs?
• What if we get a front-loading EnergyStar clothes washer?
• What if our young adult son/daughter moves out?
• What if there is a drought and we have to cut our water use in half – how will we do it?
</t>
  </si>
  <si>
    <t>Salmon Creek Watershed Water Conservation Program - Funded by the California Coastal Conservancy - 2010</t>
  </si>
  <si>
    <r>
      <t>How many baths are taken each</t>
    </r>
    <r>
      <rPr>
        <i/>
        <sz val="10"/>
        <rFont val="Arial"/>
        <family val="2"/>
      </rPr>
      <t xml:space="preserve"> week</t>
    </r>
    <r>
      <rPr>
        <sz val="10"/>
        <rFont val="Arial"/>
        <family val="0"/>
      </rPr>
      <t xml:space="preserve"> in your household?</t>
    </r>
  </si>
  <si>
    <t>Household Information</t>
  </si>
  <si>
    <t xml:space="preserve">Calculating Residential Water Use in Coastal California </t>
  </si>
  <si>
    <t>Units</t>
  </si>
  <si>
    <t>Input</t>
  </si>
  <si>
    <t>Gallons/day</t>
  </si>
  <si>
    <t>Gallons/person/day</t>
  </si>
  <si>
    <t>Water Use Indoors</t>
  </si>
  <si>
    <t>Coastal Regions</t>
  </si>
  <si>
    <t>Coastal plains and heavy fog belt - Most of the immediate coast North of Santa Barbara, except the Monterey Bay</t>
  </si>
  <si>
    <t>Coastal mixed fog areas - Monterey Bay, East side of San Francisco Bay and portions of the immediate coast south of Santa Barbara</t>
  </si>
  <si>
    <t>Coastal valleys and plains and North coast mountains - just East of Region 1 in Del Norte, Humboldt, San Mateo, Santa Cruz and Santa Barbara Counties</t>
  </si>
  <si>
    <t>water Use Outdoors</t>
  </si>
  <si>
    <t>Total Water Use</t>
  </si>
  <si>
    <t>Gallons per person per day</t>
  </si>
  <si>
    <t>Gallons per household per day</t>
  </si>
  <si>
    <t>Gallons per household per year</t>
  </si>
  <si>
    <t>In which Region of the coast is your residence? (see Coastal Regions Table)</t>
  </si>
  <si>
    <t>TABLE</t>
  </si>
  <si>
    <t>What is the average flow rate of your faucets?</t>
  </si>
  <si>
    <t>How many gallons per load are used by our washing machine?</t>
  </si>
  <si>
    <t>Gallons/flush</t>
  </si>
  <si>
    <t>South coast inland plains and mountains North of San Francisco - just East of Region 1 in Mendocino, Sonoma, Marin, Ventura, Los Angeles, Orange and San Diego Counties</t>
  </si>
  <si>
    <t>Region</t>
  </si>
  <si>
    <t>Gallons per sf/year</t>
  </si>
  <si>
    <t>Gallons/year</t>
  </si>
  <si>
    <t>If you have flower beds or moderate water use ornamentals, what is the area covered?</t>
  </si>
  <si>
    <t>If you have low water use ornamental plantings, what is the area covered?</t>
  </si>
  <si>
    <t>Acre feet per household per  year</t>
  </si>
  <si>
    <t>Portion of annual use indoors</t>
  </si>
  <si>
    <t>How many people are in your household?</t>
  </si>
  <si>
    <t>Indoor Water Use</t>
  </si>
  <si>
    <t>How many showers are taken each day in your household?</t>
  </si>
  <si>
    <t>What is the flow rate of your showerhead?</t>
  </si>
  <si>
    <t>Enter 6.3 if unsure</t>
  </si>
  <si>
    <t>SHOWERS</t>
  </si>
  <si>
    <t>TOILETS</t>
  </si>
  <si>
    <t>1-S</t>
  </si>
  <si>
    <t>2-S</t>
  </si>
  <si>
    <t>3-S</t>
  </si>
  <si>
    <t>4-S</t>
  </si>
  <si>
    <t>1-T</t>
  </si>
  <si>
    <t>How many times a day on average does each person flush the toilet in your house?</t>
  </si>
  <si>
    <t>Enter 5.1 if unsure</t>
  </si>
  <si>
    <t>2-T</t>
  </si>
  <si>
    <t>FAUCETS</t>
  </si>
  <si>
    <t>1-F</t>
  </si>
  <si>
    <t>How many times a day on average does each person use the faucet to brush teeth, wash hands, etc.?</t>
  </si>
  <si>
    <t>How many minutes on average does the water run with each use?</t>
  </si>
  <si>
    <t>WASHING DISHES</t>
  </si>
  <si>
    <t>1-DW</t>
  </si>
  <si>
    <t>How many times a day are dishes washed by hand?</t>
  </si>
  <si>
    <t>How many minutes does the water run during each washing?</t>
  </si>
  <si>
    <t>How many gallons per load is your dish washer?</t>
  </si>
  <si>
    <t>2-DW</t>
  </si>
  <si>
    <t>3-DW</t>
  </si>
  <si>
    <t>4-DW</t>
  </si>
  <si>
    <t>Average for pre-1994 machines is 10 gallons; average for EnergyStar is 6 gallons</t>
  </si>
  <si>
    <t>LAUNDRY</t>
  </si>
  <si>
    <r>
      <t xml:space="preserve">How many times a </t>
    </r>
    <r>
      <rPr>
        <i/>
        <sz val="10"/>
        <rFont val="Arial"/>
        <family val="2"/>
      </rPr>
      <t>week</t>
    </r>
    <r>
      <rPr>
        <sz val="10"/>
        <rFont val="Arial"/>
        <family val="0"/>
      </rPr>
      <t xml:space="preserve"> is the dish washer run?</t>
    </r>
  </si>
  <si>
    <r>
      <t xml:space="preserve">How many loads of laundry are done each </t>
    </r>
    <r>
      <rPr>
        <i/>
        <sz val="10"/>
        <rFont val="Arial"/>
        <family val="2"/>
      </rPr>
      <t>week</t>
    </r>
    <r>
      <rPr>
        <sz val="10"/>
        <rFont val="Arial"/>
        <family val="0"/>
      </rPr>
      <t xml:space="preserve"> in your household?</t>
    </r>
  </si>
  <si>
    <t>Average machine uses 42 gallons; average for EnergyStar is 24 gallons</t>
  </si>
  <si>
    <t>1-L</t>
  </si>
  <si>
    <t>2-L</t>
  </si>
  <si>
    <t>Outdoor Water Use</t>
  </si>
  <si>
    <t>GARDEN</t>
  </si>
  <si>
    <t>OTHER</t>
  </si>
  <si>
    <t>If you have drought resistant plantings, what is area covered?</t>
  </si>
  <si>
    <t>If you have a lawn, what is the area covered?</t>
  </si>
  <si>
    <t>If you have a vegetable garden, what is the area covered?</t>
  </si>
  <si>
    <t>If you have containers, what is the surface area of all containers?</t>
  </si>
  <si>
    <r>
      <t xml:space="preserve">How long do you use the hose for other things each </t>
    </r>
    <r>
      <rPr>
        <i/>
        <sz val="10"/>
        <rFont val="Arial"/>
        <family val="2"/>
      </rPr>
      <t>week</t>
    </r>
    <r>
      <rPr>
        <sz val="10"/>
        <rFont val="Arial"/>
        <family val="0"/>
      </rPr>
      <t>?</t>
    </r>
  </si>
  <si>
    <t>1-G</t>
  </si>
  <si>
    <t>2-G</t>
  </si>
  <si>
    <t>3-G</t>
  </si>
  <si>
    <t>4-G</t>
  </si>
  <si>
    <t>5-G</t>
  </si>
  <si>
    <t>6-G</t>
  </si>
  <si>
    <t>1-O</t>
  </si>
  <si>
    <t>3-F</t>
  </si>
  <si>
    <t>4-F</t>
  </si>
  <si>
    <t>Showers</t>
  </si>
  <si>
    <t>Minutes</t>
  </si>
  <si>
    <t xml:space="preserve">What is the average length of each shower? </t>
  </si>
  <si>
    <t>Baths</t>
  </si>
  <si>
    <t>Flushes</t>
  </si>
  <si>
    <t>How many gallons does your toilet flush (average if more than one toilet)?</t>
  </si>
  <si>
    <t>Times</t>
  </si>
  <si>
    <t>What is the volume of your bathtub?</t>
  </si>
  <si>
    <t>Enter 35 if unsure</t>
  </si>
  <si>
    <t>Gallons</t>
  </si>
  <si>
    <t>Gallons/minute</t>
  </si>
  <si>
    <t>Times/week</t>
  </si>
  <si>
    <t>Gallons/load</t>
  </si>
  <si>
    <t>Loads/week</t>
  </si>
  <si>
    <t>Gallon/load</t>
  </si>
  <si>
    <t>Square feet</t>
  </si>
  <si>
    <t>People</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</si>
</sst>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quot;Yes&quot;;&quot;Yes&quot;;&quot;No&quot;"/>
    <numFmt numFmtId="174" formatCode="&quot;True&quot;;&quot;True&quot;;&quot;False&quot;"/>
    <numFmt numFmtId="175" formatCode="&quot;On&quot;;&quot;On&quot;;&quot;Off&quot;"/>
    <numFmt numFmtId="176" formatCode="[$€-2]\ #,##0.00_);[Red]\([$€-2]\ #,##0.00\)"/>
    <numFmt numFmtId="177" formatCode="General"/>
  </numFmts>
  <fonts count="18">
    <font>
      <sz val="10"/>
      <name val="Arial"/>
      <family val="0"/>
    </font>
    <font>
      <sz val="8"/>
      <name val="Arial"/>
      <family val="0"/>
    </font>
    <font>
      <i/>
      <sz val="10"/>
      <name val="Arial"/>
      <family val="2"/>
    </font>
    <font>
      <sz val="10"/>
      <color indexed="12"/>
      <name val="Arial"/>
      <family val="0"/>
    </font>
    <font>
      <b/>
      <sz val="12"/>
      <name val="Arial"/>
      <family val="2"/>
    </font>
    <font>
      <b/>
      <sz val="10"/>
      <name val="Arial"/>
      <family val="2"/>
    </font>
    <font>
      <u val="single"/>
      <sz val="10"/>
      <color indexed="12"/>
      <name val="Arial"/>
      <family val="0"/>
    </font>
    <font>
      <u val="single"/>
      <sz val="10"/>
      <color indexed="36"/>
      <name val="Arial"/>
      <family val="0"/>
    </font>
    <font>
      <sz val="10"/>
      <color indexed="57"/>
      <name val="Arial"/>
      <family val="0"/>
    </font>
    <font>
      <b/>
      <sz val="14"/>
      <name val="Arial Narrow"/>
      <family val="2"/>
    </font>
    <font>
      <b/>
      <sz val="13"/>
      <name val="Arial"/>
      <family val="0"/>
    </font>
    <font>
      <sz val="13"/>
      <name val="Arial"/>
      <family val="0"/>
    </font>
    <font>
      <b/>
      <sz val="18"/>
      <name val="Arial Narrow"/>
      <family val="2"/>
    </font>
    <font>
      <sz val="14"/>
      <name val="Arial Narrow"/>
      <family val="2"/>
    </font>
    <font>
      <sz val="10"/>
      <color indexed="8"/>
      <name val="Arial"/>
      <family val="0"/>
    </font>
    <font>
      <b/>
      <sz val="10"/>
      <color indexed="8"/>
      <name val="Arial"/>
      <family val="0"/>
    </font>
    <font>
      <b/>
      <sz val="12"/>
      <color indexed="8"/>
      <name val="Arial"/>
      <family val="0"/>
    </font>
    <font>
      <sz val="9.2"/>
      <color indexed="8"/>
      <name val="Arial"/>
      <family val="0"/>
    </font>
  </fonts>
  <fills count="5">
    <fill>
      <patternFill/>
    </fill>
    <fill>
      <patternFill patternType="gray125"/>
    </fill>
    <fill>
      <patternFill patternType="solid">
        <fgColor indexed="41"/>
        <bgColor indexed="64"/>
      </patternFill>
    </fill>
    <fill>
      <patternFill patternType="solid">
        <fgColor indexed="47"/>
        <bgColor indexed="64"/>
      </patternFill>
    </fill>
    <fill>
      <patternFill patternType="solid">
        <fgColor indexed="22"/>
        <bgColor indexed="64"/>
      </patternFill>
    </fill>
  </fills>
  <borders count="2">
    <border>
      <left/>
      <right/>
      <top/>
      <bottom/>
      <diagonal/>
    </border>
    <border>
      <left style="medium"/>
      <right style="medium"/>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29">
    <xf numFmtId="0" fontId="0" fillId="0" borderId="0" xfId="0" applyAlignment="1">
      <alignment/>
    </xf>
    <xf numFmtId="0" fontId="4" fillId="0" borderId="0" xfId="0" applyFont="1" applyAlignment="1">
      <alignment/>
    </xf>
    <xf numFmtId="0" fontId="5" fillId="0" borderId="0" xfId="0" applyFont="1" applyAlignment="1">
      <alignment/>
    </xf>
    <xf numFmtId="172" fontId="0" fillId="0" borderId="0" xfId="0" applyNumberFormat="1" applyAlignment="1">
      <alignment/>
    </xf>
    <xf numFmtId="2" fontId="0" fillId="0" borderId="0" xfId="0" applyNumberFormat="1" applyAlignment="1">
      <alignment/>
    </xf>
    <xf numFmtId="0" fontId="5" fillId="2" borderId="0" xfId="0" applyFont="1" applyFill="1" applyAlignment="1">
      <alignment/>
    </xf>
    <xf numFmtId="0" fontId="0" fillId="2" borderId="0" xfId="0" applyFill="1" applyAlignment="1">
      <alignment/>
    </xf>
    <xf numFmtId="3" fontId="0" fillId="0" borderId="0" xfId="0" applyNumberFormat="1" applyAlignment="1">
      <alignment/>
    </xf>
    <xf numFmtId="0" fontId="0" fillId="3" borderId="0" xfId="0" applyFill="1" applyAlignment="1">
      <alignment/>
    </xf>
    <xf numFmtId="0" fontId="5" fillId="3" borderId="0" xfId="0" applyFont="1" applyFill="1" applyAlignment="1">
      <alignment/>
    </xf>
    <xf numFmtId="0" fontId="9" fillId="0" borderId="0" xfId="0" applyFont="1" applyAlignment="1">
      <alignment/>
    </xf>
    <xf numFmtId="0" fontId="5" fillId="3" borderId="0" xfId="0" applyFont="1" applyFill="1" applyAlignment="1">
      <alignment horizontal="center" vertical="center"/>
    </xf>
    <xf numFmtId="0" fontId="0" fillId="3" borderId="0" xfId="0" applyFill="1" applyAlignment="1">
      <alignment horizontal="left" vertical="center" wrapText="1"/>
    </xf>
    <xf numFmtId="0" fontId="5" fillId="4" borderId="0" xfId="0" applyFont="1" applyFill="1" applyAlignment="1">
      <alignment/>
    </xf>
    <xf numFmtId="0" fontId="5" fillId="0" borderId="0" xfId="0" applyFont="1" applyAlignment="1">
      <alignment horizontal="center" vertical="center"/>
    </xf>
    <xf numFmtId="0" fontId="0" fillId="0" borderId="0" xfId="0" applyAlignment="1">
      <alignment horizontal="center" vertical="center"/>
    </xf>
    <xf numFmtId="172" fontId="0" fillId="0" borderId="0" xfId="0" applyNumberFormat="1" applyAlignment="1">
      <alignment horizontal="center" vertical="center"/>
    </xf>
    <xf numFmtId="172" fontId="5" fillId="0" borderId="0" xfId="0" applyNumberFormat="1" applyFont="1" applyAlignment="1">
      <alignment horizontal="center" vertical="center"/>
    </xf>
    <xf numFmtId="3" fontId="0" fillId="0" borderId="0" xfId="0" applyNumberFormat="1" applyAlignment="1">
      <alignment horizontal="center" vertical="center"/>
    </xf>
    <xf numFmtId="0" fontId="3" fillId="4" borderId="1" xfId="0" applyFont="1" applyFill="1" applyBorder="1" applyAlignment="1">
      <alignment horizontal="center" vertical="center"/>
    </xf>
    <xf numFmtId="0" fontId="3" fillId="4" borderId="0" xfId="0" applyFont="1" applyFill="1" applyAlignment="1">
      <alignment horizontal="center" vertical="center"/>
    </xf>
    <xf numFmtId="0" fontId="0" fillId="2" borderId="0" xfId="0" applyFill="1" applyAlignment="1">
      <alignment horizontal="center" vertical="center"/>
    </xf>
    <xf numFmtId="3" fontId="8" fillId="2" borderId="1" xfId="0" applyNumberFormat="1" applyFont="1" applyFill="1" applyBorder="1" applyAlignment="1">
      <alignment horizontal="center" vertical="center"/>
    </xf>
    <xf numFmtId="9" fontId="8" fillId="2" borderId="1" xfId="0" applyNumberFormat="1" applyFont="1" applyFill="1" applyBorder="1" applyAlignment="1">
      <alignment horizontal="center" vertical="center"/>
    </xf>
    <xf numFmtId="4" fontId="8" fillId="2" borderId="1" xfId="0" applyNumberFormat="1" applyFont="1" applyFill="1" applyBorder="1" applyAlignment="1">
      <alignment horizontal="center" vertical="center"/>
    </xf>
    <xf numFmtId="0" fontId="12" fillId="0" borderId="0" xfId="0" applyFont="1" applyAlignment="1">
      <alignment/>
    </xf>
    <xf numFmtId="0" fontId="13" fillId="0" borderId="0" xfId="0" applyFont="1" applyAlignment="1">
      <alignment/>
    </xf>
    <xf numFmtId="0" fontId="10" fillId="3" borderId="0" xfId="0" applyFont="1" applyFill="1" applyAlignment="1">
      <alignment vertical="center" wrapText="1"/>
    </xf>
    <xf numFmtId="0" fontId="11" fillId="3" borderId="0" xfId="0" applyFont="1" applyFill="1" applyAlignment="1">
      <alignment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Reference ET of Four Coastal Californial Regions - Inches/Month</a:t>
            </a:r>
          </a:p>
        </c:rich>
      </c:tx>
      <c:layout>
        <c:manualLayout>
          <c:xMode val="factor"/>
          <c:yMode val="factor"/>
          <c:x val="0.0015"/>
          <c:y val="0"/>
        </c:manualLayout>
      </c:layout>
      <c:spPr>
        <a:noFill/>
        <a:ln>
          <a:noFill/>
        </a:ln>
      </c:spPr>
    </c:title>
    <c:plotArea>
      <c:layout>
        <c:manualLayout>
          <c:xMode val="edge"/>
          <c:yMode val="edge"/>
          <c:x val="0.037"/>
          <c:y val="0.146"/>
          <c:w val="0.951"/>
          <c:h val="0.76075"/>
        </c:manualLayout>
      </c:layout>
      <c:barChart>
        <c:barDir val="col"/>
        <c:grouping val="clustered"/>
        <c:varyColors val="0"/>
        <c:ser>
          <c:idx val="0"/>
          <c:order val="0"/>
          <c:tx>
            <c:strRef>
              <c:f>Sheet1!$N$40</c:f>
              <c:strCache>
                <c:ptCount val="1"/>
                <c:pt idx="0">
                  <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Sheet1!$O$39:$U$39</c:f>
              <c:numCache>
                <c:ptCount val="7"/>
              </c:numCache>
            </c:numRef>
          </c:cat>
          <c:val>
            <c:numRef>
              <c:f>Sheet1!$O$40:$U$40</c:f>
              <c:numCache>
                <c:ptCount val="7"/>
              </c:numCache>
            </c:numRef>
          </c:val>
        </c:ser>
        <c:ser>
          <c:idx val="1"/>
          <c:order val="1"/>
          <c:tx>
            <c:strRef>
              <c:f>Sheet1!$N$41</c:f>
              <c:strCache>
                <c:ptCount val="1"/>
                <c:pt idx="0">
                  <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Sheet1!$O$39:$U$39</c:f>
              <c:numCache>
                <c:ptCount val="7"/>
              </c:numCache>
            </c:numRef>
          </c:cat>
          <c:val>
            <c:numRef>
              <c:f>Sheet1!$O$41:$U$41</c:f>
              <c:numCache>
                <c:ptCount val="7"/>
              </c:numCache>
            </c:numRef>
          </c:val>
        </c:ser>
        <c:ser>
          <c:idx val="2"/>
          <c:order val="2"/>
          <c:tx>
            <c:strRef>
              <c:f>Sheet1!$N$42</c:f>
              <c:strCache>
                <c:ptCount val="1"/>
                <c:pt idx="0">
                  <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Sheet1!$O$39:$U$39</c:f>
              <c:numCache>
                <c:ptCount val="7"/>
              </c:numCache>
            </c:numRef>
          </c:cat>
          <c:val>
            <c:numRef>
              <c:f>Sheet1!$O$42:$U$42</c:f>
              <c:numCache>
                <c:ptCount val="7"/>
              </c:numCache>
            </c:numRef>
          </c:val>
        </c:ser>
        <c:ser>
          <c:idx val="3"/>
          <c:order val="3"/>
          <c:tx>
            <c:strRef>
              <c:f>Sheet1!$N$43</c:f>
              <c:strCache>
                <c:ptCount val="1"/>
                <c:pt idx="0">
                  <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Sheet1!$O$39:$U$39</c:f>
              <c:numCache>
                <c:ptCount val="7"/>
              </c:numCache>
            </c:numRef>
          </c:cat>
          <c:val>
            <c:numRef>
              <c:f>Sheet1!$O$43:$U$43</c:f>
              <c:numCache>
                <c:ptCount val="7"/>
              </c:numCache>
            </c:numRef>
          </c:val>
        </c:ser>
        <c:axId val="54186019"/>
        <c:axId val="17912124"/>
      </c:barChart>
      <c:catAx>
        <c:axId val="54186019"/>
        <c:scaling>
          <c:orientation val="minMax"/>
        </c:scaling>
        <c:axPos val="b"/>
        <c:title>
          <c:tx>
            <c:rich>
              <a:bodyPr vert="horz" rot="0" anchor="ctr"/>
              <a:lstStyle/>
              <a:p>
                <a:pPr algn="ctr">
                  <a:defRPr/>
                </a:pPr>
                <a:r>
                  <a:rPr lang="en-US" cap="none" sz="1000" b="1" i="0" u="none" baseline="0">
                    <a:latin typeface="Arial"/>
                    <a:ea typeface="Arial"/>
                    <a:cs typeface="Arial"/>
                  </a:rPr>
                  <a:t>Month</a:t>
                </a:r>
              </a:p>
            </c:rich>
          </c:tx>
          <c:layout>
            <c:manualLayout>
              <c:xMode val="factor"/>
              <c:yMode val="factor"/>
              <c:x val="0"/>
              <c:y val="0"/>
            </c:manualLayout>
          </c:layout>
          <c:overlay val="0"/>
          <c:spPr>
            <a:noFill/>
            <a:ln>
              <a:noFill/>
            </a:ln>
          </c:spPr>
        </c:title>
        <c:delete val="0"/>
        <c:numFmt formatCode="General" sourceLinked="1"/>
        <c:majorTickMark val="out"/>
        <c:minorTickMark val="none"/>
        <c:tickLblPos val="nextTo"/>
        <c:spPr>
          <a:ln w="3175">
            <a:solidFill>
              <a:srgbClr val="000000"/>
            </a:solidFill>
          </a:ln>
        </c:spPr>
        <c:crossAx val="17912124"/>
        <c:crosses val="autoZero"/>
        <c:auto val="1"/>
        <c:lblOffset val="100"/>
        <c:tickLblSkip val="1"/>
        <c:noMultiLvlLbl val="0"/>
      </c:catAx>
      <c:valAx>
        <c:axId val="17912124"/>
        <c:scaling>
          <c:orientation val="minMax"/>
        </c:scaling>
        <c:axPos val="l"/>
        <c:title>
          <c:tx>
            <c:rich>
              <a:bodyPr vert="horz" rot="-5400000" anchor="ctr"/>
              <a:lstStyle/>
              <a:p>
                <a:pPr algn="ctr">
                  <a:defRPr/>
                </a:pPr>
                <a:r>
                  <a:rPr lang="en-US" cap="none" sz="1000" b="1" i="0" u="none" baseline="0">
                    <a:latin typeface="Arial"/>
                    <a:ea typeface="Arial"/>
                    <a:cs typeface="Arial"/>
                  </a:rPr>
                  <a:t>Inches</a:t>
                </a:r>
              </a:p>
            </c:rich>
          </c:tx>
          <c:layout>
            <c:manualLayout>
              <c:xMode val="factor"/>
              <c:yMode val="factor"/>
              <c:x val="-0.0005"/>
              <c:y val="0"/>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4186019"/>
        <c:crossesAt val="1"/>
        <c:crossBetween val="between"/>
        <c:dispUnits/>
      </c:valAx>
      <c:spPr>
        <a:solidFill>
          <a:srgbClr val="C0C0C0"/>
        </a:solidFill>
        <a:ln w="12700">
          <a:solidFill>
            <a:srgbClr val="808080"/>
          </a:solidFill>
        </a:ln>
      </c:spPr>
    </c:plotArea>
    <c:legend>
      <c:legendPos val="b"/>
      <c:layout>
        <c:manualLayout>
          <c:xMode val="edge"/>
          <c:yMode val="edge"/>
          <c:x val="0.48925"/>
          <c:y val="0.959"/>
          <c:w val="0.08325"/>
          <c:h val="0.0317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Views>
    <sheetView workbookViewId="0" zoomScale="96"/>
  </sheetViews>
  <pageMargins left="0.75" right="0.75" top="1" bottom="1" header="0.5" footer="0.5"/>
  <pageSetup horizontalDpi="600" verticalDpi="600" orientation="landscape"/>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Chart 1"/>
        <xdr:cNvGraphicFramePr/>
      </xdr:nvGraphicFramePr>
      <xdr:xfrm>
        <a:off x="832256400" y="832256400"/>
        <a:ext cx="8677275" cy="5934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V63"/>
  <sheetViews>
    <sheetView tabSelected="1" zoomScale="75" zoomScaleNormal="75" workbookViewId="0" topLeftCell="A8">
      <selection activeCell="C55" sqref="C55"/>
    </sheetView>
  </sheetViews>
  <sheetFormatPr defaultColWidth="8.8515625" defaultRowHeight="12.75"/>
  <cols>
    <col min="1" max="1" width="8.8515625" style="0" customWidth="1"/>
    <col min="2" max="2" width="80.421875" style="0" customWidth="1"/>
    <col min="3" max="3" width="8.8515625" style="0" customWidth="1"/>
    <col min="4" max="4" width="15.8515625" style="0" customWidth="1"/>
    <col min="5" max="5" width="21.421875" style="0" customWidth="1"/>
    <col min="6" max="6" width="16.421875" style="0" customWidth="1"/>
    <col min="7" max="9" width="8.8515625" style="0" customWidth="1"/>
    <col min="10" max="10" width="50.421875" style="0" customWidth="1"/>
    <col min="11" max="13" width="8.8515625" style="0" customWidth="1"/>
    <col min="14" max="14" width="21.8515625" style="0" customWidth="1"/>
  </cols>
  <sheetData>
    <row r="1" ht="21.75">
      <c r="B1" s="25" t="s">
        <v>4</v>
      </c>
    </row>
    <row r="2" spans="2:10" ht="16.5">
      <c r="B2" s="10" t="s">
        <v>1</v>
      </c>
      <c r="C2" s="26"/>
      <c r="D2" s="26"/>
      <c r="E2" s="26"/>
      <c r="I2" s="9" t="s">
        <v>20</v>
      </c>
      <c r="J2" s="8"/>
    </row>
    <row r="3" spans="2:10" ht="12">
      <c r="B3" s="27" t="s">
        <v>0</v>
      </c>
      <c r="C3" s="28"/>
      <c r="D3" s="28"/>
      <c r="E3" s="28"/>
      <c r="F3" s="28"/>
      <c r="G3" s="28"/>
      <c r="I3" s="9" t="s">
        <v>10</v>
      </c>
      <c r="J3" s="8"/>
    </row>
    <row r="4" spans="2:10" ht="24">
      <c r="B4" s="28"/>
      <c r="C4" s="28"/>
      <c r="D4" s="28"/>
      <c r="E4" s="28"/>
      <c r="F4" s="28"/>
      <c r="G4" s="28"/>
      <c r="I4" s="11">
        <v>1</v>
      </c>
      <c r="J4" s="12" t="s">
        <v>11</v>
      </c>
    </row>
    <row r="5" spans="2:10" ht="50.25" customHeight="1">
      <c r="B5" s="28"/>
      <c r="C5" s="28"/>
      <c r="D5" s="28"/>
      <c r="E5" s="28"/>
      <c r="F5" s="28"/>
      <c r="G5" s="28"/>
      <c r="I5" s="11">
        <v>2</v>
      </c>
      <c r="J5" s="12" t="s">
        <v>12</v>
      </c>
    </row>
    <row r="6" spans="2:10" ht="50.25" customHeight="1">
      <c r="B6" s="28"/>
      <c r="C6" s="28"/>
      <c r="D6" s="28"/>
      <c r="E6" s="28"/>
      <c r="F6" s="28"/>
      <c r="G6" s="28"/>
      <c r="I6" s="11">
        <v>3</v>
      </c>
      <c r="J6" s="12" t="s">
        <v>13</v>
      </c>
    </row>
    <row r="7" spans="2:10" ht="36">
      <c r="B7" s="28"/>
      <c r="C7" s="28"/>
      <c r="D7" s="28"/>
      <c r="E7" s="28"/>
      <c r="F7" s="28"/>
      <c r="G7" s="28"/>
      <c r="I7" s="11">
        <v>4</v>
      </c>
      <c r="J7" s="12" t="s">
        <v>24</v>
      </c>
    </row>
    <row r="8" ht="15">
      <c r="B8" s="1"/>
    </row>
    <row r="9" spans="1:7" ht="12.75" thickBot="1">
      <c r="A9" s="2" t="s">
        <v>3</v>
      </c>
      <c r="C9" s="13" t="s">
        <v>6</v>
      </c>
      <c r="D9" s="2" t="s">
        <v>5</v>
      </c>
      <c r="E9" s="14" t="s">
        <v>7</v>
      </c>
      <c r="F9" s="14" t="s">
        <v>8</v>
      </c>
      <c r="G9" s="2"/>
    </row>
    <row r="10" spans="2:6" ht="12.75" thickBot="1">
      <c r="B10" t="s">
        <v>32</v>
      </c>
      <c r="C10" s="19"/>
      <c r="D10" t="s">
        <v>99</v>
      </c>
      <c r="E10" s="15"/>
      <c r="F10" s="15"/>
    </row>
    <row r="11" spans="2:8" ht="12.75" thickBot="1">
      <c r="B11" t="s">
        <v>19</v>
      </c>
      <c r="C11" s="19"/>
      <c r="D11" t="s">
        <v>25</v>
      </c>
      <c r="E11" s="15"/>
      <c r="F11" s="16"/>
      <c r="G11" s="3"/>
      <c r="H11" s="3"/>
    </row>
    <row r="12" spans="3:8" ht="12">
      <c r="C12" s="20"/>
      <c r="E12" s="15"/>
      <c r="F12" s="16"/>
      <c r="G12" s="3"/>
      <c r="H12" s="3"/>
    </row>
    <row r="13" spans="1:8" ht="12">
      <c r="A13" s="2" t="s">
        <v>33</v>
      </c>
      <c r="C13" s="20"/>
      <c r="E13" s="15"/>
      <c r="F13" s="16"/>
      <c r="G13" s="3"/>
      <c r="H13" s="3"/>
    </row>
    <row r="14" spans="2:8" ht="12.75" thickBot="1">
      <c r="B14" t="s">
        <v>37</v>
      </c>
      <c r="C14" s="20"/>
      <c r="E14" s="15"/>
      <c r="F14" s="16"/>
      <c r="G14" s="3"/>
      <c r="H14" s="3"/>
    </row>
    <row r="15" spans="1:8" ht="12.75" thickBot="1">
      <c r="A15" t="s">
        <v>39</v>
      </c>
      <c r="B15" t="s">
        <v>34</v>
      </c>
      <c r="C15" s="19"/>
      <c r="D15" t="s">
        <v>83</v>
      </c>
      <c r="E15" s="16">
        <f>C15*C16*C18</f>
        <v>0</v>
      </c>
      <c r="F15" s="16" t="e">
        <f>E15/C10</f>
        <v>#DIV/0!</v>
      </c>
      <c r="G15" s="3"/>
      <c r="H15" s="3"/>
    </row>
    <row r="16" spans="1:8" ht="12.75" thickBot="1">
      <c r="A16" t="s">
        <v>40</v>
      </c>
      <c r="B16" t="s">
        <v>85</v>
      </c>
      <c r="C16" s="19"/>
      <c r="D16" t="s">
        <v>84</v>
      </c>
      <c r="E16" s="16"/>
      <c r="F16" s="16"/>
      <c r="G16" s="3"/>
      <c r="H16" s="3"/>
    </row>
    <row r="17" spans="2:8" ht="12.75" thickBot="1">
      <c r="B17" t="s">
        <v>36</v>
      </c>
      <c r="C17" s="20"/>
      <c r="E17" s="16"/>
      <c r="F17" s="16"/>
      <c r="G17" s="3"/>
      <c r="H17" s="3"/>
    </row>
    <row r="18" spans="1:8" ht="12.75" thickBot="1">
      <c r="A18" t="s">
        <v>41</v>
      </c>
      <c r="B18" t="s">
        <v>35</v>
      </c>
      <c r="C18" s="19"/>
      <c r="D18" t="s">
        <v>93</v>
      </c>
      <c r="E18" s="16"/>
      <c r="F18" s="16"/>
      <c r="G18" s="3"/>
      <c r="H18" s="3"/>
    </row>
    <row r="19" spans="1:8" ht="12.75" thickBot="1">
      <c r="A19" t="s">
        <v>42</v>
      </c>
      <c r="B19" t="s">
        <v>2</v>
      </c>
      <c r="C19" s="19"/>
      <c r="D19" t="s">
        <v>86</v>
      </c>
      <c r="E19" s="16">
        <f>C19*C20/7</f>
        <v>0</v>
      </c>
      <c r="F19" s="16" t="e">
        <f>E19/C10</f>
        <v>#DIV/0!</v>
      </c>
      <c r="G19" s="3"/>
      <c r="H19" s="3"/>
    </row>
    <row r="20" spans="1:8" ht="12.75" thickBot="1">
      <c r="A20" t="s">
        <v>42</v>
      </c>
      <c r="B20" t="s">
        <v>90</v>
      </c>
      <c r="C20" s="19"/>
      <c r="D20" t="s">
        <v>92</v>
      </c>
      <c r="E20" s="16"/>
      <c r="F20" s="16"/>
      <c r="G20" s="3"/>
      <c r="H20" s="3"/>
    </row>
    <row r="21" spans="2:8" ht="12">
      <c r="B21" t="s">
        <v>91</v>
      </c>
      <c r="C21" s="20"/>
      <c r="E21" s="16"/>
      <c r="F21" s="16"/>
      <c r="G21" s="3"/>
      <c r="H21" s="3"/>
    </row>
    <row r="22" spans="2:8" ht="12.75" thickBot="1">
      <c r="B22" t="s">
        <v>38</v>
      </c>
      <c r="C22" s="20"/>
      <c r="E22" s="16"/>
      <c r="F22" s="16"/>
      <c r="G22" s="3"/>
      <c r="H22" s="3"/>
    </row>
    <row r="23" spans="1:8" ht="12.75" thickBot="1">
      <c r="A23" t="s">
        <v>43</v>
      </c>
      <c r="B23" t="s">
        <v>44</v>
      </c>
      <c r="C23" s="19"/>
      <c r="D23" t="s">
        <v>87</v>
      </c>
      <c r="E23" s="16">
        <f>C23*C10*C25</f>
        <v>0</v>
      </c>
      <c r="F23" s="16" t="e">
        <f>E23/C10</f>
        <v>#DIV/0!</v>
      </c>
      <c r="G23" s="3"/>
      <c r="H23" s="3"/>
    </row>
    <row r="24" spans="2:8" ht="12.75" thickBot="1">
      <c r="B24" t="s">
        <v>45</v>
      </c>
      <c r="C24" s="20"/>
      <c r="E24" s="16"/>
      <c r="F24" s="16"/>
      <c r="G24" s="3"/>
      <c r="H24" s="3"/>
    </row>
    <row r="25" spans="1:8" ht="12.75" thickBot="1">
      <c r="A25" t="s">
        <v>46</v>
      </c>
      <c r="B25" t="s">
        <v>88</v>
      </c>
      <c r="C25" s="19"/>
      <c r="D25" t="s">
        <v>23</v>
      </c>
      <c r="E25" s="16"/>
      <c r="F25" s="16"/>
      <c r="G25" s="3"/>
      <c r="H25" s="3"/>
    </row>
    <row r="26" spans="3:8" ht="12">
      <c r="C26" s="20"/>
      <c r="E26" s="16"/>
      <c r="F26" s="16"/>
      <c r="G26" s="3"/>
      <c r="H26" s="3"/>
    </row>
    <row r="27" spans="2:8" ht="12.75" thickBot="1">
      <c r="B27" t="s">
        <v>47</v>
      </c>
      <c r="C27" s="20"/>
      <c r="E27" s="16"/>
      <c r="F27" s="16"/>
      <c r="G27" s="3"/>
      <c r="H27" s="3"/>
    </row>
    <row r="28" spans="1:8" ht="12.75" thickBot="1">
      <c r="A28" t="s">
        <v>48</v>
      </c>
      <c r="B28" t="s">
        <v>49</v>
      </c>
      <c r="C28" s="19"/>
      <c r="D28" t="s">
        <v>89</v>
      </c>
      <c r="E28" s="16">
        <f>C28*C10*C29*C30</f>
        <v>0</v>
      </c>
      <c r="F28" s="16" t="e">
        <f>E28/C10</f>
        <v>#DIV/0!</v>
      </c>
      <c r="G28" s="3"/>
      <c r="H28" s="3"/>
    </row>
    <row r="29" spans="1:8" ht="12.75" thickBot="1">
      <c r="A29" t="s">
        <v>82</v>
      </c>
      <c r="B29" t="s">
        <v>21</v>
      </c>
      <c r="C29" s="19"/>
      <c r="D29" t="s">
        <v>93</v>
      </c>
      <c r="E29" s="16"/>
      <c r="F29" s="16"/>
      <c r="G29" s="3"/>
      <c r="H29" s="3"/>
    </row>
    <row r="30" spans="1:8" ht="12.75" thickBot="1">
      <c r="A30" t="s">
        <v>81</v>
      </c>
      <c r="B30" t="s">
        <v>50</v>
      </c>
      <c r="C30" s="19"/>
      <c r="D30" t="s">
        <v>84</v>
      </c>
      <c r="E30" s="16"/>
      <c r="F30" s="16"/>
      <c r="G30" s="3"/>
      <c r="H30" s="3"/>
    </row>
    <row r="31" spans="3:8" ht="12">
      <c r="C31" s="20"/>
      <c r="E31" s="16"/>
      <c r="F31" s="16"/>
      <c r="G31" s="3"/>
      <c r="H31" s="3"/>
    </row>
    <row r="32" spans="2:8" ht="12.75" thickBot="1">
      <c r="B32" t="s">
        <v>51</v>
      </c>
      <c r="C32" s="20"/>
      <c r="E32" s="16"/>
      <c r="F32" s="16"/>
      <c r="G32" s="3"/>
      <c r="H32" s="3"/>
    </row>
    <row r="33" spans="1:8" ht="12.75" thickBot="1">
      <c r="A33" t="s">
        <v>52</v>
      </c>
      <c r="B33" t="s">
        <v>53</v>
      </c>
      <c r="C33" s="19"/>
      <c r="D33" t="s">
        <v>89</v>
      </c>
      <c r="E33" s="16">
        <f>C33*C29*C34</f>
        <v>0</v>
      </c>
      <c r="F33" s="16" t="e">
        <f>E33/C10</f>
        <v>#DIV/0!</v>
      </c>
      <c r="G33" s="3"/>
      <c r="H33" s="3"/>
    </row>
    <row r="34" spans="1:8" ht="12.75" thickBot="1">
      <c r="A34" t="s">
        <v>56</v>
      </c>
      <c r="B34" t="s">
        <v>54</v>
      </c>
      <c r="C34" s="19"/>
      <c r="D34" t="s">
        <v>84</v>
      </c>
      <c r="E34" s="16"/>
      <c r="F34" s="16"/>
      <c r="G34" s="3"/>
      <c r="H34" s="3"/>
    </row>
    <row r="35" spans="1:8" ht="12.75" thickBot="1">
      <c r="A35" t="s">
        <v>57</v>
      </c>
      <c r="B35" t="s">
        <v>61</v>
      </c>
      <c r="C35" s="19"/>
      <c r="D35" t="s">
        <v>94</v>
      </c>
      <c r="E35" s="16">
        <f>C35*C36/7</f>
        <v>0</v>
      </c>
      <c r="F35" s="16" t="e">
        <f>E35/C10</f>
        <v>#DIV/0!</v>
      </c>
      <c r="G35" s="3"/>
      <c r="H35" s="3"/>
    </row>
    <row r="36" spans="1:8" ht="12.75" thickBot="1">
      <c r="A36" t="s">
        <v>58</v>
      </c>
      <c r="B36" t="s">
        <v>55</v>
      </c>
      <c r="C36" s="19"/>
      <c r="D36" t="s">
        <v>95</v>
      </c>
      <c r="E36" s="16"/>
      <c r="F36" s="16"/>
      <c r="G36" s="3"/>
      <c r="H36" s="3"/>
    </row>
    <row r="37" spans="2:14" ht="12">
      <c r="B37" t="s">
        <v>59</v>
      </c>
      <c r="C37" s="20"/>
      <c r="E37" s="16"/>
      <c r="F37" s="16"/>
      <c r="G37" s="3"/>
      <c r="H37" s="3"/>
      <c r="N37" s="2"/>
    </row>
    <row r="38" spans="3:14" ht="12">
      <c r="C38" s="20"/>
      <c r="E38" s="16"/>
      <c r="F38" s="16"/>
      <c r="G38" s="3"/>
      <c r="H38" s="3"/>
      <c r="N38" s="2"/>
    </row>
    <row r="39" spans="2:22" ht="12.75" thickBot="1">
      <c r="B39" t="s">
        <v>60</v>
      </c>
      <c r="C39" s="20"/>
      <c r="E39" s="16"/>
      <c r="F39" s="16"/>
      <c r="G39" s="3"/>
      <c r="H39" s="3"/>
      <c r="O39" s="2"/>
      <c r="P39" s="2"/>
      <c r="Q39" s="2"/>
      <c r="R39" s="2"/>
      <c r="S39" s="2"/>
      <c r="T39" s="2"/>
      <c r="U39" s="2"/>
      <c r="V39" s="2"/>
    </row>
    <row r="40" spans="1:14" ht="12.75" thickBot="1">
      <c r="A40" t="s">
        <v>64</v>
      </c>
      <c r="B40" t="s">
        <v>62</v>
      </c>
      <c r="C40" s="19"/>
      <c r="D40" t="s">
        <v>96</v>
      </c>
      <c r="E40" s="16">
        <f>C40*C41/7</f>
        <v>0</v>
      </c>
      <c r="F40" s="16" t="e">
        <f>E40/C10</f>
        <v>#DIV/0!</v>
      </c>
      <c r="G40" s="3"/>
      <c r="H40" s="3"/>
      <c r="N40" s="2"/>
    </row>
    <row r="41" spans="1:14" ht="12.75" thickBot="1">
      <c r="A41" t="s">
        <v>65</v>
      </c>
      <c r="B41" t="s">
        <v>22</v>
      </c>
      <c r="C41" s="19"/>
      <c r="D41" t="s">
        <v>97</v>
      </c>
      <c r="E41" s="16"/>
      <c r="F41" s="16"/>
      <c r="G41" s="3"/>
      <c r="H41" s="3"/>
      <c r="N41" s="2"/>
    </row>
    <row r="42" spans="2:14" ht="12">
      <c r="B42" t="s">
        <v>63</v>
      </c>
      <c r="C42" s="20"/>
      <c r="E42" s="16"/>
      <c r="F42" s="16"/>
      <c r="G42" s="3"/>
      <c r="H42" s="3"/>
      <c r="N42" s="2"/>
    </row>
    <row r="43" spans="3:14" ht="12">
      <c r="C43" s="20"/>
      <c r="E43" s="16"/>
      <c r="F43" s="16"/>
      <c r="G43" s="3"/>
      <c r="H43" s="3"/>
      <c r="N43" s="2"/>
    </row>
    <row r="44" spans="1:8" ht="12">
      <c r="A44" t="s">
        <v>9</v>
      </c>
      <c r="C44" s="20"/>
      <c r="E44" s="16">
        <f>SUM(E15:E41)</f>
        <v>0</v>
      </c>
      <c r="F44" s="16" t="e">
        <f>SUM(F15:F41)</f>
        <v>#DIV/0!</v>
      </c>
      <c r="G44" s="3"/>
      <c r="H44" s="3"/>
    </row>
    <row r="45" spans="3:14" ht="12">
      <c r="C45" s="20"/>
      <c r="E45" s="16"/>
      <c r="F45" s="15"/>
      <c r="N45" s="2"/>
    </row>
    <row r="46" spans="1:6" ht="12">
      <c r="A46" s="2" t="s">
        <v>66</v>
      </c>
      <c r="C46" s="20"/>
      <c r="E46" s="16"/>
      <c r="F46" s="15"/>
    </row>
    <row r="47" spans="2:14" ht="12.75" thickBot="1">
      <c r="B47" t="s">
        <v>67</v>
      </c>
      <c r="C47" s="20"/>
      <c r="E47" s="17" t="s">
        <v>26</v>
      </c>
      <c r="F47" s="14" t="s">
        <v>27</v>
      </c>
      <c r="N47" s="2"/>
    </row>
    <row r="48" spans="1:18" ht="12.75" thickBot="1">
      <c r="A48" t="s">
        <v>74</v>
      </c>
      <c r="B48" t="s">
        <v>70</v>
      </c>
      <c r="C48" s="19"/>
      <c r="D48" t="s">
        <v>98</v>
      </c>
      <c r="E48" s="16">
        <f>IF(C11=1,16.83,IF(C11=2,18.65,IF(C11=3,21.33,IF(C11=4,21.71,0))))</f>
        <v>0</v>
      </c>
      <c r="F48" s="18">
        <f aca="true" t="shared" si="0" ref="F48:F53">C48*E48</f>
        <v>0</v>
      </c>
      <c r="G48" s="7"/>
      <c r="H48" s="7"/>
      <c r="O48" s="4"/>
      <c r="P48" s="4"/>
      <c r="Q48" s="4"/>
      <c r="R48" s="4"/>
    </row>
    <row r="49" spans="1:18" ht="12.75" thickBot="1">
      <c r="A49" t="s">
        <v>75</v>
      </c>
      <c r="B49" t="s">
        <v>71</v>
      </c>
      <c r="C49" s="19"/>
      <c r="D49" t="s">
        <v>98</v>
      </c>
      <c r="E49" s="16">
        <f>IF(C11=1,16.83,IF(C11=2,18.65,IF(C11=3,21.33,IF(C11=4,21.71,0))))</f>
        <v>0</v>
      </c>
      <c r="F49" s="18">
        <f t="shared" si="0"/>
        <v>0</v>
      </c>
      <c r="G49" s="7"/>
      <c r="H49" s="7"/>
      <c r="O49" s="4"/>
      <c r="P49" s="4"/>
      <c r="Q49" s="4"/>
      <c r="R49" s="4"/>
    </row>
    <row r="50" spans="1:18" ht="12.75" thickBot="1">
      <c r="A50" t="s">
        <v>76</v>
      </c>
      <c r="B50" t="s">
        <v>72</v>
      </c>
      <c r="C50" s="19"/>
      <c r="D50" t="s">
        <v>98</v>
      </c>
      <c r="E50" s="16">
        <f>IF(C11=1,16.83,IF(C11=2,18.65,IF(C11=3,21.33,IF(C11=4,21.71,0))))</f>
        <v>0</v>
      </c>
      <c r="F50" s="18">
        <f t="shared" si="0"/>
        <v>0</v>
      </c>
      <c r="G50" s="7"/>
      <c r="H50" s="7"/>
      <c r="O50" s="4"/>
      <c r="P50" s="4"/>
      <c r="Q50" s="4"/>
      <c r="R50" s="4"/>
    </row>
    <row r="51" spans="1:8" ht="12.75" thickBot="1">
      <c r="A51" t="s">
        <v>77</v>
      </c>
      <c r="B51" t="s">
        <v>28</v>
      </c>
      <c r="C51" s="19"/>
      <c r="D51" t="s">
        <v>98</v>
      </c>
      <c r="E51" s="16">
        <f>IF(C11=1,10.81,IF(C11=2,12.31,IF(C11=3,13.07,IF(C11=4,14.33,0))))</f>
        <v>0</v>
      </c>
      <c r="F51" s="18">
        <f t="shared" si="0"/>
        <v>0</v>
      </c>
      <c r="G51" s="7"/>
      <c r="H51" s="7"/>
    </row>
    <row r="52" spans="1:8" ht="12.75" thickBot="1">
      <c r="A52" t="s">
        <v>78</v>
      </c>
      <c r="B52" t="s">
        <v>29</v>
      </c>
      <c r="C52" s="19"/>
      <c r="D52" t="s">
        <v>98</v>
      </c>
      <c r="E52" s="16">
        <f>IF(C11=1,5.4,IF(C11=2,6.16,IF(C11=3,7.04,IF(C11=4,7.16,0))))</f>
        <v>0</v>
      </c>
      <c r="F52" s="18">
        <f t="shared" si="0"/>
        <v>0</v>
      </c>
      <c r="G52" s="7"/>
      <c r="H52" s="7"/>
    </row>
    <row r="53" spans="1:8" ht="12.75" thickBot="1">
      <c r="A53" t="s">
        <v>79</v>
      </c>
      <c r="B53" t="s">
        <v>69</v>
      </c>
      <c r="C53" s="19"/>
      <c r="D53" t="s">
        <v>98</v>
      </c>
      <c r="E53" s="16">
        <f>IF(C11=1,0,IF(C11=2,0,IF(C11=3,0,0)))</f>
        <v>0</v>
      </c>
      <c r="F53" s="18">
        <f t="shared" si="0"/>
        <v>0</v>
      </c>
      <c r="G53" s="7"/>
      <c r="H53" s="7"/>
    </row>
    <row r="54" spans="2:6" ht="12.75" thickBot="1">
      <c r="B54" t="s">
        <v>68</v>
      </c>
      <c r="C54" s="20"/>
      <c r="E54" s="16"/>
      <c r="F54" s="15"/>
    </row>
    <row r="55" spans="1:8" ht="12.75" thickBot="1">
      <c r="A55" t="s">
        <v>80</v>
      </c>
      <c r="B55" t="s">
        <v>73</v>
      </c>
      <c r="C55" s="19"/>
      <c r="D55" t="s">
        <v>84</v>
      </c>
      <c r="E55" s="15"/>
      <c r="F55" s="18">
        <f>C55*52*8</f>
        <v>0</v>
      </c>
      <c r="G55" s="7"/>
      <c r="H55" s="7"/>
    </row>
    <row r="56" spans="1:6" ht="12">
      <c r="A56" t="s">
        <v>14</v>
      </c>
      <c r="C56" s="15"/>
      <c r="E56" s="15"/>
      <c r="F56" s="18">
        <f>SUM(F48:F55)</f>
        <v>0</v>
      </c>
    </row>
    <row r="57" ht="12">
      <c r="C57" s="15"/>
    </row>
    <row r="58" spans="1:3" ht="12.75" thickBot="1">
      <c r="A58" s="5" t="s">
        <v>15</v>
      </c>
      <c r="B58" s="6"/>
      <c r="C58" s="21"/>
    </row>
    <row r="59" spans="1:3" ht="28.5" customHeight="1" thickBot="1">
      <c r="A59" s="6"/>
      <c r="B59" s="6" t="s">
        <v>16</v>
      </c>
      <c r="C59" s="22" t="e">
        <f>F44+SUM(F48:F55)/365/C10</f>
        <v>#DIV/0!</v>
      </c>
    </row>
    <row r="60" spans="1:3" ht="27" customHeight="1" thickBot="1">
      <c r="A60" s="6"/>
      <c r="B60" s="6" t="s">
        <v>17</v>
      </c>
      <c r="C60" s="22" t="e">
        <f>C59*C10</f>
        <v>#DIV/0!</v>
      </c>
    </row>
    <row r="61" spans="1:3" ht="27" customHeight="1" thickBot="1">
      <c r="A61" s="6"/>
      <c r="B61" s="6" t="s">
        <v>31</v>
      </c>
      <c r="C61" s="23" t="e">
        <f>(C62-F56)/C62</f>
        <v>#DIV/0!</v>
      </c>
    </row>
    <row r="62" spans="1:3" ht="28.5" customHeight="1" thickBot="1">
      <c r="A62" s="6"/>
      <c r="B62" s="6" t="s">
        <v>18</v>
      </c>
      <c r="C62" s="22" t="e">
        <f>C60*365</f>
        <v>#DIV/0!</v>
      </c>
    </row>
    <row r="63" spans="1:3" ht="31.5" customHeight="1" thickBot="1">
      <c r="A63" s="6"/>
      <c r="B63" s="6" t="s">
        <v>30</v>
      </c>
      <c r="C63" s="24" t="e">
        <f>C62/325851</f>
        <v>#DIV/0!</v>
      </c>
    </row>
  </sheetData>
  <mergeCells count="1">
    <mergeCell ref="B3:G7"/>
  </mergeCells>
  <printOptions/>
  <pageMargins left="0.75" right="0.75" top="1" bottom="1" header="0.5" footer="0.5"/>
  <pageSetup horizontalDpi="600" verticalDpi="600" orientation="portrait"/>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8515625" defaultRowHeight="12.75"/>
  <sheetData/>
  <printOptions/>
  <pageMargins left="0.75" right="0.75" top="1" bottom="1" header="0.5" footer="0.5"/>
  <pageSetup orientation="portrait"/>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8515625" defaultRowHeight="12.75"/>
  <sheetData/>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Virginia Porter</dc:creator>
  <cp:keywords/>
  <dc:description/>
  <cp:lastModifiedBy>WATER</cp:lastModifiedBy>
  <dcterms:created xsi:type="dcterms:W3CDTF">2010-03-26T23:29:59Z</dcterms:created>
  <dcterms:modified xsi:type="dcterms:W3CDTF">2010-06-14T19:29:56Z</dcterms:modified>
  <cp:category/>
  <cp:version/>
  <cp:contentType/>
  <cp:contentStatus/>
</cp:coreProperties>
</file>